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H32" i="1"/>
  <c r="G32" i="1"/>
  <c r="E32" i="1"/>
  <c r="D32" i="1"/>
  <c r="I27" i="1"/>
  <c r="H27" i="1"/>
  <c r="G27" i="1"/>
  <c r="E27" i="1"/>
  <c r="D27" i="1"/>
  <c r="F17" i="1"/>
  <c r="H15" i="1"/>
  <c r="D13" i="1"/>
  <c r="G12" i="1"/>
  <c r="G11" i="1"/>
  <c r="G10" i="1"/>
  <c r="E10" i="1"/>
  <c r="G9" i="1"/>
  <c r="E9" i="1"/>
  <c r="F8" i="1"/>
  <c r="G8" i="1" s="1"/>
  <c r="F7" i="1"/>
  <c r="F6" i="1"/>
  <c r="F5" i="1"/>
  <c r="G5" i="1" s="1"/>
  <c r="F4" i="1"/>
  <c r="G4" i="1" s="1"/>
  <c r="F3" i="1"/>
  <c r="G3" i="1" s="1"/>
  <c r="F2" i="1"/>
  <c r="J27" i="1" l="1"/>
  <c r="F13" i="1"/>
  <c r="G13" i="1" s="1"/>
  <c r="E13" i="1"/>
  <c r="J32" i="1"/>
  <c r="G2" i="1"/>
  <c r="G6" i="1"/>
  <c r="H2" i="1"/>
  <c r="G7" i="1"/>
  <c r="H3" i="1"/>
  <c r="I2" i="1" l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H4" i="1"/>
  <c r="I3" i="1"/>
  <c r="H5" i="1" l="1"/>
  <c r="I4" i="1"/>
  <c r="I5" i="1" l="1"/>
  <c r="H6" i="1"/>
  <c r="I6" i="1" l="1"/>
  <c r="H7" i="1"/>
  <c r="H11" i="1" l="1"/>
  <c r="I11" i="1" s="1"/>
  <c r="H8" i="1"/>
  <c r="I7" i="1"/>
  <c r="H9" i="1" l="1"/>
  <c r="I8" i="1"/>
  <c r="H10" i="1" l="1"/>
  <c r="I9" i="1"/>
  <c r="I10" i="1" l="1"/>
  <c r="H12" i="1"/>
  <c r="I12" i="1" s="1"/>
</calcChain>
</file>

<file path=xl/sharedStrings.xml><?xml version="1.0" encoding="utf-8"?>
<sst xmlns="http://schemas.openxmlformats.org/spreadsheetml/2006/main" count="72" uniqueCount="41">
  <si>
    <t>Tiers</t>
  </si>
  <si>
    <t xml:space="preserve"> Rank </t>
  </si>
  <si>
    <t>Project Name</t>
  </si>
  <si>
    <t>current budget</t>
  </si>
  <si>
    <t>Consolidated</t>
  </si>
  <si>
    <t>new budget</t>
  </si>
  <si>
    <t>difference</t>
  </si>
  <si>
    <t>Running Total</t>
  </si>
  <si>
    <t>Perecentage</t>
  </si>
  <si>
    <t>Running total to 94%</t>
  </si>
  <si>
    <t>Tier 1</t>
  </si>
  <si>
    <t>Homes With Heart</t>
  </si>
  <si>
    <t>Moving Forward</t>
  </si>
  <si>
    <t>Welcome Home II</t>
  </si>
  <si>
    <t>Beacon of Hope</t>
  </si>
  <si>
    <t>Path to Independence</t>
  </si>
  <si>
    <t>Keystone</t>
  </si>
  <si>
    <t>New Horizons</t>
  </si>
  <si>
    <t>Steadfast</t>
  </si>
  <si>
    <t>Moving Forward II</t>
  </si>
  <si>
    <t>Tier 1/Tier 2</t>
  </si>
  <si>
    <t>The CALL-Coordinated Entry</t>
  </si>
  <si>
    <t>GBCATCH HMIS project</t>
  </si>
  <si>
    <t>totals</t>
  </si>
  <si>
    <t>CoC Planning Application</t>
  </si>
  <si>
    <t>CoC Number and Name</t>
  </si>
  <si>
    <t xml:space="preserve">PPRN </t>
  </si>
  <si>
    <t>ARD</t>
  </si>
  <si>
    <t>ARD at 94 %</t>
  </si>
  <si>
    <t>MA-519 - Attleboro, Taunton/Bristol County CoC</t>
  </si>
  <si>
    <t>Current</t>
  </si>
  <si>
    <t>CH</t>
  </si>
  <si>
    <t>PH</t>
  </si>
  <si>
    <t>Sp Pop</t>
  </si>
  <si>
    <t>New CH Total</t>
  </si>
  <si>
    <t>Ind</t>
  </si>
  <si>
    <t>Families</t>
  </si>
  <si>
    <t>Total</t>
  </si>
  <si>
    <t>Veterans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</si>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</sst>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4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NumberFormat="1" applyFont="1" applyBorder="1"/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Border="1"/>
    <xf numFmtId="165" fontId="2" fillId="0" borderId="2" xfId="0" applyNumberFormat="1" applyFont="1" applyBorder="1"/>
    <xf numFmtId="8" fontId="2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/>
    <xf numFmtId="0" fontId="2" fillId="0" borderId="1" xfId="0" applyNumberFormat="1" applyFont="1" applyFill="1" applyBorder="1"/>
    <xf numFmtId="0" fontId="0" fillId="0" borderId="1" xfId="0" applyBorder="1"/>
    <xf numFmtId="165" fontId="5" fillId="0" borderId="1" xfId="0" applyNumberFormat="1" applyFont="1" applyBorder="1"/>
    <xf numFmtId="165" fontId="6" fillId="0" borderId="1" xfId="0" applyNumberFormat="1" applyFont="1" applyBorder="1"/>
    <xf numFmtId="165" fontId="5" fillId="0" borderId="2" xfId="0" applyNumberFormat="1" applyFont="1" applyBorder="1"/>
    <xf numFmtId="0" fontId="7" fillId="0" borderId="1" xfId="0" applyFont="1" applyBorder="1"/>
    <xf numFmtId="6" fontId="7" fillId="0" borderId="1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8" fontId="8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28" sqref="C28"/>
    </sheetView>
  </sheetViews>
  <sheetFormatPr defaultRowHeight="15" x14ac:dyDescent="0.25"/>
  <cols>
    <col min="1" max="1" width="10.42578125" customWidth="1"/>
    <col min="2" max="2" width="4.5703125" customWidth="1"/>
    <col min="3" max="3" width="18.28515625" customWidth="1"/>
    <col min="4" max="4" width="13.42578125" customWidth="1"/>
    <col min="5" max="5" width="12.7109375" customWidth="1"/>
    <col min="6" max="6" width="11.7109375" customWidth="1"/>
    <col min="7" max="7" width="11.85546875" customWidth="1"/>
    <col min="8" max="8" width="12.42578125" customWidth="1"/>
    <col min="9" max="9" width="8.5703125" customWidth="1"/>
    <col min="10" max="10" width="13" customWidth="1"/>
  </cols>
  <sheetData>
    <row r="1" spans="1:10" ht="24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23" t="s">
        <v>9</v>
      </c>
    </row>
    <row r="2" spans="1:10" x14ac:dyDescent="0.25">
      <c r="A2" s="1" t="s">
        <v>10</v>
      </c>
      <c r="B2" s="6">
        <v>1</v>
      </c>
      <c r="C2" s="7" t="s">
        <v>11</v>
      </c>
      <c r="D2" s="8">
        <v>182682</v>
      </c>
      <c r="E2" s="8">
        <v>0</v>
      </c>
      <c r="F2" s="8">
        <f t="shared" ref="F2:F7" si="0">SUM(D2+E2)</f>
        <v>182682</v>
      </c>
      <c r="G2" s="9">
        <f t="shared" ref="G2:G7" si="1">SUM(F2-D2)</f>
        <v>0</v>
      </c>
      <c r="H2" s="8">
        <f>F2</f>
        <v>182682</v>
      </c>
      <c r="I2" s="3">
        <f>SUM(H2/E17)</f>
        <v>0.2327123661803896</v>
      </c>
      <c r="J2" s="10">
        <f>SUM(F17-H2)</f>
        <v>555229.27999999991</v>
      </c>
    </row>
    <row r="3" spans="1:10" x14ac:dyDescent="0.25">
      <c r="A3" s="1" t="s">
        <v>10</v>
      </c>
      <c r="B3" s="6">
        <v>3</v>
      </c>
      <c r="C3" s="11" t="s">
        <v>12</v>
      </c>
      <c r="D3" s="8">
        <v>57606</v>
      </c>
      <c r="E3" s="8">
        <v>-57606</v>
      </c>
      <c r="F3" s="8">
        <f t="shared" si="0"/>
        <v>0</v>
      </c>
      <c r="G3" s="9">
        <f t="shared" si="1"/>
        <v>-57606</v>
      </c>
      <c r="H3" s="8">
        <f>SUM(F2+F3)</f>
        <v>182682</v>
      </c>
      <c r="I3" s="3">
        <f>SUM(H3/E17)</f>
        <v>0.2327123661803896</v>
      </c>
      <c r="J3" s="10">
        <f t="shared" ref="J3:J12" si="2">SUM(J2-F3)</f>
        <v>555229.27999999991</v>
      </c>
    </row>
    <row r="4" spans="1:10" x14ac:dyDescent="0.25">
      <c r="A4" s="1" t="s">
        <v>10</v>
      </c>
      <c r="B4" s="6">
        <v>6</v>
      </c>
      <c r="C4" s="11" t="s">
        <v>13</v>
      </c>
      <c r="D4" s="8">
        <v>49206</v>
      </c>
      <c r="E4" s="12">
        <v>-49206</v>
      </c>
      <c r="F4" s="8">
        <f t="shared" si="0"/>
        <v>0</v>
      </c>
      <c r="G4" s="9">
        <f t="shared" si="1"/>
        <v>-49206</v>
      </c>
      <c r="H4" s="8">
        <f>SUM(H3+F4)</f>
        <v>182682</v>
      </c>
      <c r="I4" s="3">
        <f>SUM(H4/E17)</f>
        <v>0.2327123661803896</v>
      </c>
      <c r="J4" s="10">
        <f t="shared" si="2"/>
        <v>555229.27999999991</v>
      </c>
    </row>
    <row r="5" spans="1:10" x14ac:dyDescent="0.25">
      <c r="A5" s="1" t="s">
        <v>10</v>
      </c>
      <c r="B5" s="6">
        <v>7</v>
      </c>
      <c r="C5" s="11" t="s">
        <v>14</v>
      </c>
      <c r="D5" s="8">
        <v>68191</v>
      </c>
      <c r="E5" s="12">
        <v>-68191</v>
      </c>
      <c r="F5" s="8">
        <f t="shared" si="0"/>
        <v>0</v>
      </c>
      <c r="G5" s="9">
        <f t="shared" si="1"/>
        <v>-68191</v>
      </c>
      <c r="H5" s="8">
        <f>SUM(H4+F5)</f>
        <v>182682</v>
      </c>
      <c r="I5" s="3">
        <f>SUM(H5/E17)</f>
        <v>0.2327123661803896</v>
      </c>
      <c r="J5" s="10">
        <f t="shared" si="2"/>
        <v>555229.27999999991</v>
      </c>
    </row>
    <row r="6" spans="1:10" x14ac:dyDescent="0.25">
      <c r="A6" s="1" t="s">
        <v>10</v>
      </c>
      <c r="B6" s="6">
        <v>2</v>
      </c>
      <c r="C6" s="11" t="s">
        <v>15</v>
      </c>
      <c r="D6" s="8">
        <v>88719</v>
      </c>
      <c r="E6" s="12">
        <v>-88719</v>
      </c>
      <c r="F6" s="8">
        <f t="shared" si="0"/>
        <v>0</v>
      </c>
      <c r="G6" s="9">
        <f t="shared" si="1"/>
        <v>-88719</v>
      </c>
      <c r="H6" s="8">
        <f>SUM(F6+H5)</f>
        <v>182682</v>
      </c>
      <c r="I6" s="3">
        <f>SUM(H6/E17)</f>
        <v>0.2327123661803896</v>
      </c>
      <c r="J6" s="10">
        <f t="shared" si="2"/>
        <v>555229.27999999991</v>
      </c>
    </row>
    <row r="7" spans="1:10" x14ac:dyDescent="0.25">
      <c r="A7" s="1" t="s">
        <v>10</v>
      </c>
      <c r="B7" s="6">
        <v>8</v>
      </c>
      <c r="C7" s="11" t="s">
        <v>16</v>
      </c>
      <c r="D7" s="8">
        <v>25810</v>
      </c>
      <c r="E7" s="12">
        <v>-25810</v>
      </c>
      <c r="F7" s="8">
        <f t="shared" si="0"/>
        <v>0</v>
      </c>
      <c r="G7" s="9">
        <f t="shared" si="1"/>
        <v>-25810</v>
      </c>
      <c r="H7" s="8">
        <f>SUM(F7+H6)</f>
        <v>182682</v>
      </c>
      <c r="I7" s="3">
        <f>SUM(H7/E17)</f>
        <v>0.2327123661803896</v>
      </c>
      <c r="J7" s="10">
        <f t="shared" si="2"/>
        <v>555229.27999999991</v>
      </c>
    </row>
    <row r="8" spans="1:10" x14ac:dyDescent="0.25">
      <c r="A8" s="1" t="s">
        <v>10</v>
      </c>
      <c r="B8" s="6">
        <v>9</v>
      </c>
      <c r="C8" s="11" t="s">
        <v>17</v>
      </c>
      <c r="D8" s="8">
        <v>265168</v>
      </c>
      <c r="E8" s="12">
        <v>-265168</v>
      </c>
      <c r="F8" s="8">
        <f>SUM(D8+E8)</f>
        <v>0</v>
      </c>
      <c r="G8" s="9">
        <f>SUM(F8-D8)</f>
        <v>-265168</v>
      </c>
      <c r="H8" s="8">
        <f>SUM(F8+H7)</f>
        <v>182682</v>
      </c>
      <c r="I8" s="3">
        <f>SUM(H8/E17)</f>
        <v>0.2327123661803896</v>
      </c>
      <c r="J8" s="10">
        <f t="shared" si="2"/>
        <v>555229.27999999991</v>
      </c>
    </row>
    <row r="9" spans="1:10" x14ac:dyDescent="0.25">
      <c r="A9" s="1" t="s">
        <v>10</v>
      </c>
      <c r="B9" s="3">
        <v>2</v>
      </c>
      <c r="C9" s="11" t="s">
        <v>18</v>
      </c>
      <c r="D9" s="8">
        <v>0</v>
      </c>
      <c r="E9" s="12">
        <f>SUM(D5:D7)</f>
        <v>182720</v>
      </c>
      <c r="F9" s="8">
        <v>182720</v>
      </c>
      <c r="G9" s="9">
        <f>SUM(F9-D9)</f>
        <v>182720</v>
      </c>
      <c r="H9" s="8">
        <f>SUM(F9+H8)</f>
        <v>365402</v>
      </c>
      <c r="I9" s="3">
        <f>SUM(H9/E17)</f>
        <v>0.46547313926411316</v>
      </c>
      <c r="J9" s="8">
        <f t="shared" si="2"/>
        <v>372509.27999999991</v>
      </c>
    </row>
    <row r="10" spans="1:10" x14ac:dyDescent="0.25">
      <c r="A10" s="1" t="s">
        <v>10</v>
      </c>
      <c r="B10" s="13">
        <v>3</v>
      </c>
      <c r="C10" s="11" t="s">
        <v>19</v>
      </c>
      <c r="D10" s="8">
        <v>0</v>
      </c>
      <c r="E10" s="12">
        <f>SUM(D3+D4+D8)</f>
        <v>371980</v>
      </c>
      <c r="F10" s="8">
        <v>371980</v>
      </c>
      <c r="G10" s="9">
        <f>SUM(F10-D10)</f>
        <v>371980</v>
      </c>
      <c r="H10" s="8">
        <f t="shared" ref="H10" si="3">SUM(F10+H9)</f>
        <v>737382</v>
      </c>
      <c r="I10" s="3">
        <f>SUM(H10/E17)</f>
        <v>0.93932576826851055</v>
      </c>
      <c r="J10" s="8">
        <f t="shared" si="2"/>
        <v>529.27999999991152</v>
      </c>
    </row>
    <row r="11" spans="1:10" x14ac:dyDescent="0.25">
      <c r="A11" s="1" t="s">
        <v>20</v>
      </c>
      <c r="B11" s="13">
        <v>4</v>
      </c>
      <c r="C11" s="11" t="s">
        <v>21</v>
      </c>
      <c r="D11" s="8">
        <v>27357</v>
      </c>
      <c r="E11" s="12">
        <v>0</v>
      </c>
      <c r="F11" s="8">
        <v>27357</v>
      </c>
      <c r="G11" s="9">
        <f>SUM(F11-D11)</f>
        <v>0</v>
      </c>
      <c r="H11" s="8">
        <f>SUM(F11+H7)</f>
        <v>210039</v>
      </c>
      <c r="I11" s="3">
        <f>SUM(H11/E17)</f>
        <v>0.26756151498321046</v>
      </c>
      <c r="J11" s="22">
        <f t="shared" si="2"/>
        <v>-26827.720000000088</v>
      </c>
    </row>
    <row r="12" spans="1:10" x14ac:dyDescent="0.25">
      <c r="A12" s="1" t="s">
        <v>20</v>
      </c>
      <c r="B12" s="14">
        <v>5</v>
      </c>
      <c r="C12" s="11" t="s">
        <v>22</v>
      </c>
      <c r="D12" s="8">
        <v>20273</v>
      </c>
      <c r="E12" s="12">
        <v>0</v>
      </c>
      <c r="F12" s="8">
        <v>20273</v>
      </c>
      <c r="G12" s="9">
        <f>SUM(F12-D12)</f>
        <v>0</v>
      </c>
      <c r="H12" s="8">
        <f>SUM(F12+H10)</f>
        <v>757655</v>
      </c>
      <c r="I12" s="3">
        <f>SUM(H12/E17)</f>
        <v>0.96515085119717914</v>
      </c>
      <c r="J12" s="22">
        <f t="shared" si="2"/>
        <v>-47100.720000000088</v>
      </c>
    </row>
    <row r="13" spans="1:10" x14ac:dyDescent="0.25">
      <c r="A13" s="14"/>
      <c r="B13" s="3"/>
      <c r="C13" s="3" t="s">
        <v>23</v>
      </c>
      <c r="D13" s="15">
        <f>SUM(D2:D12)</f>
        <v>785012</v>
      </c>
      <c r="E13" s="16">
        <f>SUM(E2:E12)</f>
        <v>0</v>
      </c>
      <c r="F13" s="15">
        <f>SUM(F1:F12)</f>
        <v>785012</v>
      </c>
      <c r="G13" s="17">
        <f t="shared" ref="G13" si="4">SUM(F13-D13)</f>
        <v>0</v>
      </c>
      <c r="H13" s="3"/>
      <c r="I13" s="3"/>
      <c r="J13" s="3"/>
    </row>
    <row r="14" spans="1:10" x14ac:dyDescent="0.25">
      <c r="A14" s="14"/>
      <c r="B14" s="3"/>
      <c r="C14" s="3" t="s">
        <v>2</v>
      </c>
      <c r="D14" s="3"/>
      <c r="E14" s="8"/>
      <c r="F14" s="3"/>
      <c r="G14" s="9"/>
      <c r="H14" s="3"/>
      <c r="I14" s="3"/>
      <c r="J14" s="3"/>
    </row>
    <row r="15" spans="1:10" x14ac:dyDescent="0.25">
      <c r="A15" s="14"/>
      <c r="B15" s="3"/>
      <c r="C15" s="3" t="s">
        <v>24</v>
      </c>
      <c r="D15" s="15">
        <v>26213</v>
      </c>
      <c r="E15" s="8"/>
      <c r="F15" s="15">
        <v>26213</v>
      </c>
      <c r="G15" s="9"/>
      <c r="H15" s="15">
        <f>SUM(F15)</f>
        <v>26213</v>
      </c>
      <c r="I15" s="3"/>
      <c r="J15" s="3"/>
    </row>
    <row r="16" spans="1:10" x14ac:dyDescent="0.25">
      <c r="C16" s="18" t="s">
        <v>25</v>
      </c>
      <c r="D16" s="18" t="s">
        <v>26</v>
      </c>
      <c r="E16" s="18" t="s">
        <v>27</v>
      </c>
      <c r="F16" s="18" t="s">
        <v>28</v>
      </c>
    </row>
    <row r="17" spans="1:10" ht="39" x14ac:dyDescent="0.25">
      <c r="C17" s="24" t="s">
        <v>29</v>
      </c>
      <c r="D17" s="19">
        <v>873756</v>
      </c>
      <c r="E17" s="19">
        <v>785012</v>
      </c>
      <c r="F17" s="19">
        <f>SUM(E17*0.94)</f>
        <v>737911.27999999991</v>
      </c>
    </row>
    <row r="18" spans="1:10" x14ac:dyDescent="0.25">
      <c r="A18" t="s">
        <v>30</v>
      </c>
      <c r="B18" s="4"/>
      <c r="C18" s="3" t="s">
        <v>2</v>
      </c>
      <c r="D18" s="3" t="s">
        <v>31</v>
      </c>
      <c r="E18" s="3" t="s">
        <v>32</v>
      </c>
      <c r="F18" s="3" t="s">
        <v>33</v>
      </c>
      <c r="G18" s="3" t="s">
        <v>34</v>
      </c>
      <c r="H18" s="1" t="s">
        <v>35</v>
      </c>
      <c r="I18" s="1" t="s">
        <v>36</v>
      </c>
      <c r="J18" s="14" t="s">
        <v>37</v>
      </c>
    </row>
    <row r="19" spans="1:10" x14ac:dyDescent="0.25">
      <c r="B19" s="10"/>
      <c r="C19" s="7" t="s">
        <v>11</v>
      </c>
      <c r="D19" s="3">
        <v>14</v>
      </c>
      <c r="E19" s="3">
        <v>14</v>
      </c>
      <c r="F19" s="3"/>
      <c r="G19" s="3">
        <v>14</v>
      </c>
      <c r="H19" s="20">
        <v>14</v>
      </c>
      <c r="I19" s="1">
        <v>0</v>
      </c>
      <c r="J19" s="14"/>
    </row>
    <row r="20" spans="1:10" x14ac:dyDescent="0.25">
      <c r="B20" s="10"/>
      <c r="C20" s="11" t="s">
        <v>12</v>
      </c>
      <c r="D20" s="3">
        <v>4</v>
      </c>
      <c r="E20" s="3">
        <v>4</v>
      </c>
      <c r="F20" s="3"/>
      <c r="G20" s="3">
        <v>4</v>
      </c>
      <c r="H20" s="20">
        <v>4</v>
      </c>
      <c r="I20" s="1">
        <v>0</v>
      </c>
      <c r="J20" s="14"/>
    </row>
    <row r="21" spans="1:10" x14ac:dyDescent="0.25">
      <c r="B21" s="10"/>
      <c r="C21" s="11" t="s">
        <v>13</v>
      </c>
      <c r="D21" s="3">
        <v>6</v>
      </c>
      <c r="E21" s="3">
        <v>6</v>
      </c>
      <c r="F21" s="3" t="s">
        <v>38</v>
      </c>
      <c r="G21" s="3">
        <v>6</v>
      </c>
      <c r="H21" s="20">
        <v>6</v>
      </c>
      <c r="I21" s="1">
        <v>0</v>
      </c>
      <c r="J21" s="14"/>
    </row>
    <row r="22" spans="1:10" x14ac:dyDescent="0.25">
      <c r="B22" s="10"/>
      <c r="C22" s="11" t="s">
        <v>14</v>
      </c>
      <c r="D22" s="3">
        <v>0</v>
      </c>
      <c r="E22" s="3">
        <v>8</v>
      </c>
      <c r="F22" s="3"/>
      <c r="G22" s="3">
        <v>8</v>
      </c>
      <c r="H22" s="20">
        <v>8</v>
      </c>
      <c r="I22" s="1">
        <v>0</v>
      </c>
      <c r="J22" s="14"/>
    </row>
    <row r="23" spans="1:10" x14ac:dyDescent="0.25">
      <c r="B23" s="10"/>
      <c r="C23" s="11" t="s">
        <v>15</v>
      </c>
      <c r="D23" s="3">
        <v>0</v>
      </c>
      <c r="E23" s="3">
        <v>12</v>
      </c>
      <c r="F23" s="3"/>
      <c r="G23" s="3">
        <v>12</v>
      </c>
      <c r="H23" s="20">
        <v>0</v>
      </c>
      <c r="I23" s="1">
        <v>12</v>
      </c>
      <c r="J23" s="14"/>
    </row>
    <row r="24" spans="1:10" x14ac:dyDescent="0.25">
      <c r="B24" s="10"/>
      <c r="C24" s="11" t="s">
        <v>16</v>
      </c>
      <c r="D24" s="3">
        <v>0</v>
      </c>
      <c r="E24" s="3">
        <v>5</v>
      </c>
      <c r="F24" s="3"/>
      <c r="G24" s="3">
        <v>5</v>
      </c>
      <c r="H24" s="20">
        <v>0</v>
      </c>
      <c r="I24" s="1">
        <v>5</v>
      </c>
      <c r="J24" s="14"/>
    </row>
    <row r="25" spans="1:10" x14ac:dyDescent="0.25">
      <c r="B25" s="10"/>
      <c r="C25" s="11" t="s">
        <v>21</v>
      </c>
      <c r="D25" s="4">
        <v>0</v>
      </c>
      <c r="E25" s="14">
        <v>0</v>
      </c>
      <c r="F25" s="14"/>
      <c r="G25" s="14">
        <v>0</v>
      </c>
      <c r="H25" s="20">
        <v>0</v>
      </c>
      <c r="I25" s="1">
        <v>0</v>
      </c>
      <c r="J25" s="14"/>
    </row>
    <row r="26" spans="1:10" x14ac:dyDescent="0.25">
      <c r="B26" s="8"/>
      <c r="C26" s="11" t="s">
        <v>17</v>
      </c>
      <c r="D26" s="3">
        <v>12</v>
      </c>
      <c r="E26" s="3">
        <v>24</v>
      </c>
      <c r="F26" s="3"/>
      <c r="G26" s="3">
        <v>24</v>
      </c>
      <c r="H26" s="20">
        <v>24</v>
      </c>
      <c r="I26" s="1">
        <v>0</v>
      </c>
      <c r="J26" s="14"/>
    </row>
    <row r="27" spans="1:10" x14ac:dyDescent="0.25">
      <c r="B27" s="3"/>
      <c r="C27" s="3"/>
      <c r="D27" s="3">
        <f>SUM(D19:D26)</f>
        <v>36</v>
      </c>
      <c r="E27" s="3">
        <f>SUM(E19:E26)</f>
        <v>73</v>
      </c>
      <c r="F27" s="3"/>
      <c r="G27" s="3">
        <f>SUM(G19:G26)</f>
        <v>73</v>
      </c>
      <c r="H27" s="20">
        <f>SUM(H19:H26)</f>
        <v>56</v>
      </c>
      <c r="I27" s="20">
        <f>SUM(I19:I26)</f>
        <v>17</v>
      </c>
      <c r="J27" s="14">
        <f>SUM(H27:I27)</f>
        <v>73</v>
      </c>
    </row>
    <row r="28" spans="1:10" x14ac:dyDescent="0.25">
      <c r="A28" t="s">
        <v>4</v>
      </c>
      <c r="B28" s="4"/>
      <c r="C28" s="3" t="s">
        <v>40</v>
      </c>
      <c r="D28" s="3" t="s">
        <v>31</v>
      </c>
      <c r="E28" s="3" t="s">
        <v>32</v>
      </c>
      <c r="F28" s="3" t="s">
        <v>33</v>
      </c>
      <c r="G28" s="3" t="s">
        <v>34</v>
      </c>
      <c r="H28" s="1" t="s">
        <v>35</v>
      </c>
      <c r="I28" s="1" t="s">
        <v>36</v>
      </c>
      <c r="J28" s="14" t="s">
        <v>37</v>
      </c>
    </row>
    <row r="29" spans="1:10" x14ac:dyDescent="0.25">
      <c r="B29" s="14"/>
      <c r="C29" s="11" t="s">
        <v>11</v>
      </c>
      <c r="D29" s="4">
        <v>14</v>
      </c>
      <c r="E29" s="4">
        <v>14</v>
      </c>
      <c r="F29" s="14"/>
      <c r="G29" s="4">
        <v>14</v>
      </c>
      <c r="H29" s="21">
        <v>14</v>
      </c>
      <c r="I29" s="21">
        <v>0</v>
      </c>
      <c r="J29" s="14"/>
    </row>
    <row r="30" spans="1:10" x14ac:dyDescent="0.25">
      <c r="B30" s="14"/>
      <c r="C30" s="11" t="s">
        <v>18</v>
      </c>
      <c r="D30" s="4">
        <v>25</v>
      </c>
      <c r="E30" s="4">
        <v>25</v>
      </c>
      <c r="F30" s="14"/>
      <c r="G30" s="14">
        <v>25</v>
      </c>
      <c r="H30" s="21">
        <v>8</v>
      </c>
      <c r="I30" s="21">
        <v>17</v>
      </c>
      <c r="J30" s="14"/>
    </row>
    <row r="31" spans="1:10" x14ac:dyDescent="0.25">
      <c r="B31" s="14"/>
      <c r="C31" s="11" t="s">
        <v>19</v>
      </c>
      <c r="D31" s="14">
        <v>34</v>
      </c>
      <c r="E31" s="14">
        <v>34</v>
      </c>
      <c r="F31" s="14" t="s">
        <v>38</v>
      </c>
      <c r="G31" s="14">
        <v>34</v>
      </c>
      <c r="H31" s="14">
        <v>34</v>
      </c>
      <c r="I31" s="21">
        <v>0</v>
      </c>
      <c r="J31" s="14"/>
    </row>
    <row r="32" spans="1:10" x14ac:dyDescent="0.25">
      <c r="B32" s="14"/>
      <c r="C32" s="11" t="s">
        <v>39</v>
      </c>
      <c r="D32" s="14">
        <f>SUM(D29:D31)</f>
        <v>73</v>
      </c>
      <c r="E32" s="14">
        <f>SUM(E29:E31)</f>
        <v>73</v>
      </c>
      <c r="F32" s="14"/>
      <c r="G32" s="14">
        <f>SUM(G29:G31)</f>
        <v>73</v>
      </c>
      <c r="H32" s="14">
        <f>SUM(H29:H31)</f>
        <v>56</v>
      </c>
      <c r="I32" s="14">
        <f>SUM(I29:I31)</f>
        <v>17</v>
      </c>
      <c r="J32" s="14">
        <f>SUM(H32:I32)</f>
        <v>73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Bruder-Moore</dc:creator>
  <cp:lastModifiedBy>Ellen Bruder-Moore</cp:lastModifiedBy>
  <cp:lastPrinted>2018-09-12T22:19:54Z</cp:lastPrinted>
  <dcterms:created xsi:type="dcterms:W3CDTF">2018-09-12T17:17:29Z</dcterms:created>
  <dcterms:modified xsi:type="dcterms:W3CDTF">2018-09-13T15:22:47Z</dcterms:modified>
</cp:coreProperties>
</file>